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192.168.1.11\aspa\SITO\@ Amministrazione Trasparente\personale\tasso assenze\2020\"/>
    </mc:Choice>
  </mc:AlternateContent>
  <xr:revisionPtr revIDLastSave="0" documentId="13_ncr:1_{9DC7C596-0617-4A34-A0BB-281108378FE1}" xr6:coauthVersionLast="47" xr6:coauthVersionMax="47" xr10:uidLastSave="{00000000-0000-0000-0000-000000000000}"/>
  <bookViews>
    <workbookView xWindow="-28920" yWindow="-120" windowWidth="29040" windowHeight="15720" tabRatio="929" activeTab="12" xr2:uid="{00000000-000D-0000-FFFF-FFFF00000000}"/>
  </bookViews>
  <sheets>
    <sheet name="gennaio 2020" sheetId="16" r:id="rId1"/>
    <sheet name="febbraio 2020" sheetId="29" r:id="rId2"/>
    <sheet name="marzo 2020" sheetId="30" r:id="rId3"/>
    <sheet name="aprile 2020" sheetId="31" r:id="rId4"/>
    <sheet name="maggio 2020" sheetId="32" r:id="rId5"/>
    <sheet name="giugno 2020" sheetId="33" r:id="rId6"/>
    <sheet name="luglio 2020" sheetId="34" r:id="rId7"/>
    <sheet name="agosto 2020" sheetId="35" r:id="rId8"/>
    <sheet name="settembre 2020" sheetId="36" r:id="rId9"/>
    <sheet name="ottobre 2020" sheetId="37" r:id="rId10"/>
    <sheet name="novembre 2020" sheetId="38" r:id="rId11"/>
    <sheet name="dicembre 2020" sheetId="39" r:id="rId12"/>
    <sheet name="TOTALE 2020" sheetId="4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0" l="1"/>
  <c r="C5" i="40"/>
  <c r="D5" i="40"/>
  <c r="E5" i="40" s="1"/>
  <c r="A5" i="40"/>
  <c r="B5" i="39"/>
  <c r="B5" i="38" l="1"/>
  <c r="B5" i="36"/>
  <c r="B5" i="37"/>
  <c r="B5" i="35" l="1"/>
  <c r="B5" i="34"/>
  <c r="B5" i="33"/>
  <c r="D5" i="33" s="1"/>
  <c r="E5" i="33" s="1"/>
  <c r="B5" i="32" l="1"/>
  <c r="B5" i="31" l="1"/>
  <c r="B5" i="30" l="1"/>
  <c r="D5" i="30"/>
  <c r="E5" i="30" s="1"/>
  <c r="B5" i="29"/>
  <c r="D5" i="29" s="1"/>
  <c r="E5" i="29" s="1"/>
  <c r="B5" i="16" l="1"/>
  <c r="D5" i="16" s="1"/>
  <c r="E5" i="16" s="1"/>
  <c r="D5" i="38" l="1"/>
  <c r="E5" i="38" s="1"/>
  <c r="D5" i="39"/>
  <c r="E5" i="39" s="1"/>
  <c r="D5" i="37"/>
  <c r="E5" i="37" s="1"/>
  <c r="D5" i="36"/>
  <c r="E5" i="36" s="1"/>
  <c r="D5" i="34"/>
  <c r="E5" i="34" s="1"/>
  <c r="D5" i="35"/>
  <c r="E5" i="35" s="1"/>
  <c r="D5" i="32"/>
  <c r="E5" i="32" s="1"/>
  <c r="D5" i="31"/>
  <c r="E5" i="31" s="1"/>
</calcChain>
</file>

<file path=xl/sharedStrings.xml><?xml version="1.0" encoding="utf-8"?>
<sst xmlns="http://schemas.openxmlformats.org/spreadsheetml/2006/main" count="221" uniqueCount="29">
  <si>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</si>
  <si>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</si>
  <si>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</si>
  <si>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</si>
  <si>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</si>
  <si>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</si>
  <si>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</si>
  <si>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</si>
  <si>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</si>
  <si>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</si>
  <si>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</si>
  <si>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</si>
  <si>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</si>
  <si>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</si>
  <si>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</si>
  <si>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a) Unità di personale dipendente a tempo indeterminato e determinato</t>
  </si>
  <si>
    <t>Art. 21 Legge n. 69 del 18/06/2009 - TASSI ASSENZE E PRESENZE PERSONALE - GENNAIO 2020</t>
  </si>
  <si>
    <t>Art. 21 Legge n. 69 del 18/06/2009 - TASSI ASSENZE E PRESENZE PERSONALE - FEBBRAIO 2020</t>
  </si>
  <si>
    <t>Art. 21 Legge n. 69 del 18/06/2009 - TASSI ASSENZE E PRESENZE PERSONALE - MARZO 2020</t>
  </si>
  <si>
    <t>Art. 21 Legge n. 69 del 18/06/2009 - TASSI ASSENZE E PRESENZE PERSONALE - APRILE 2020</t>
  </si>
  <si>
    <t>Art. 21 Legge n. 69 del 18/06/2009 - TASSI ASSENZE E PRESENZE PERSONALE - MAGGIO 2020</t>
  </si>
  <si>
    <t>Art. 21 Legge n. 69 del 18/06/2009 - TASSI ASSENZE E PRESENZE PERSONALE - GIUGNO 2020</t>
  </si>
  <si>
    <t>Art. 21 Legge n. 69 del 18/06/2009 - TASSI ASSENZE E PRESENZE PERSONALE - SETTEMBRE 2020</t>
  </si>
  <si>
    <t>Art. 21 Legge n. 69 del 18/06/2009 - TASSI ASSENZE E PRESENZE PERSONALE - AGOSTO 2020</t>
  </si>
  <si>
    <t>Art. 21 Legge n. 69 del 18/06/2009 - TASSI ASSENZE E PRESENZE PERSONALE - LUGLIO 2020</t>
  </si>
  <si>
    <t>Art. 21 Legge n. 69 del 18/06/2009 - TASSI ASSENZE E PRESENZE PERSONALE - OTTOBRE 2020</t>
  </si>
  <si>
    <t>Art. 21 Legge n. 69 del 18/06/2009 - TASSI ASSENZE E PRESENZE PERSONALE - NOVEMBRE 2020</t>
  </si>
  <si>
    <t>Art. 21 Legge n. 69 del 18/06/2009 - TASSI ASSENZE E PRESENZE PERSONALE - DICEMBRE 2020</t>
  </si>
  <si>
    <t>Art. 21 Legge n. 69 del 18/06/2009 - TASSI ASSENZE E PRESENZE PERSONALE - ANNO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</si>
</sst>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12</v>
      </c>
      <c r="B5" s="7">
        <f>21*A5</f>
        <v>252</v>
      </c>
      <c r="C5" s="7">
        <v>41</v>
      </c>
      <c r="D5" s="8">
        <f>C5*100/B5</f>
        <v>16.269841269841269</v>
      </c>
      <c r="E5" s="9">
        <f>100-D5</f>
        <v>83.730158730158735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"/>
  <sheetViews>
    <sheetView workbookViewId="0">
      <selection activeCell="C5" sqref="C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12</v>
      </c>
      <c r="B5" s="7">
        <f>20*A5</f>
        <v>240</v>
      </c>
      <c r="C5" s="7">
        <v>56</v>
      </c>
      <c r="D5" s="8">
        <f>C5*100/B5</f>
        <v>23.333333333333332</v>
      </c>
      <c r="E5" s="9">
        <f>100-D5</f>
        <v>76.666666666666671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12</v>
      </c>
      <c r="B5" s="7">
        <f>22*A5</f>
        <v>264</v>
      </c>
      <c r="C5" s="7">
        <v>88</v>
      </c>
      <c r="D5" s="8">
        <f>C5*100/B5</f>
        <v>33.333333333333336</v>
      </c>
      <c r="E5" s="9">
        <f>100-D5</f>
        <v>66.666666666666657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3"/>
  <sheetViews>
    <sheetView workbookViewId="0">
      <selection activeCell="B6" sqref="B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19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11</v>
      </c>
      <c r="B5" s="7">
        <f>10*21+1*8</f>
        <v>218</v>
      </c>
      <c r="C5" s="7">
        <v>24</v>
      </c>
      <c r="D5" s="8">
        <f>C5*100/B5</f>
        <v>11.009174311926605</v>
      </c>
      <c r="E5" s="9">
        <f>100-D5</f>
        <v>88.9908256880734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3"/>
  <sheetViews>
    <sheetView workbookViewId="0">
      <selection activeCell="B5" sqref="B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20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11</v>
      </c>
      <c r="B5" s="7">
        <f>10*20+1*14</f>
        <v>214</v>
      </c>
      <c r="C5" s="7">
        <v>30</v>
      </c>
      <c r="D5" s="8">
        <f>C5*100/B5</f>
        <v>14.018691588785046</v>
      </c>
      <c r="E5" s="9">
        <f>100-D5</f>
        <v>85.981308411214954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3"/>
  <sheetViews>
    <sheetView workbookViewId="0">
      <selection activeCell="B6" sqref="B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21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10</v>
      </c>
      <c r="B5" s="7">
        <f>21*A5</f>
        <v>210</v>
      </c>
      <c r="C5" s="7">
        <v>34</v>
      </c>
      <c r="D5" s="8">
        <f>C5*100/B5</f>
        <v>16.19047619047619</v>
      </c>
      <c r="E5" s="9">
        <f>100-D5</f>
        <v>83.80952380952381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3"/>
  <sheetViews>
    <sheetView workbookViewId="0">
      <selection activeCell="A2" sqref="A2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24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13</v>
      </c>
      <c r="B5" s="7">
        <f>23*A5</f>
        <v>299</v>
      </c>
      <c r="C5" s="7">
        <v>30</v>
      </c>
      <c r="D5" s="8">
        <f>C5*100/B5</f>
        <v>10.033444816053512</v>
      </c>
      <c r="E5" s="9">
        <f>100-D5</f>
        <v>89.966555183946483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13"/>
  <sheetViews>
    <sheetView workbookViewId="0">
      <selection activeCell="A2" sqref="A2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23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13</v>
      </c>
      <c r="B5" s="7">
        <f>21*A5</f>
        <v>273</v>
      </c>
      <c r="C5" s="7">
        <v>53</v>
      </c>
      <c r="D5" s="8">
        <f>C5*100/B5</f>
        <v>19.413919413919412</v>
      </c>
      <c r="E5" s="9">
        <f>100-D5</f>
        <v>80.586080586080584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3036-2801-4DA2-A196-976A88E6E63A}">
  <sheetPr>
    <pageSetUpPr fitToPage="1"/>
  </sheetPr>
  <dimension ref="A1:E13"/>
  <sheetViews>
    <sheetView workbookViewId="0">
      <selection activeCell="A5" sqref="A5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22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13</v>
      </c>
      <c r="B5" s="7">
        <f>13*22</f>
        <v>286</v>
      </c>
      <c r="C5" s="7">
        <v>39</v>
      </c>
      <c r="D5" s="8">
        <f>C5*100/B5</f>
        <v>13.636363636363637</v>
      </c>
      <c r="E5" s="9">
        <f>100-D5</f>
        <v>86.36363636363636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2687-58D1-4C0A-A1C2-6023D4A9F098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25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14</v>
      </c>
      <c r="B5" s="7">
        <f>13*22+1*3</f>
        <v>289</v>
      </c>
      <c r="C5" s="7">
        <v>23</v>
      </c>
      <c r="D5" s="8">
        <f>C5*100/B5</f>
        <v>7.9584775086505193</v>
      </c>
      <c r="E5" s="9">
        <f>100-D5</f>
        <v>92.041522491349482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CAFE-F8BE-4ED4-8E0E-3692F4C60FCC}">
  <sheetPr>
    <pageSetUpPr fitToPage="1"/>
  </sheetPr>
  <dimension ref="A1:E13"/>
  <sheetViews>
    <sheetView workbookViewId="0">
      <selection activeCell="B20" sqref="B20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26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14</v>
      </c>
      <c r="B5" s="7">
        <f>21*A5</f>
        <v>294</v>
      </c>
      <c r="C5" s="7">
        <v>12</v>
      </c>
      <c r="D5" s="8">
        <f>C5*100/B5</f>
        <v>4.0816326530612246</v>
      </c>
      <c r="E5" s="9">
        <f>100-D5</f>
        <v>95.91836734693878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6A6F-DD03-40C0-A79C-F12346E624AD}">
  <sheetPr>
    <pageSetUpPr fitToPage="1"/>
  </sheetPr>
  <dimension ref="A1:E13"/>
  <sheetViews>
    <sheetView workbookViewId="0">
      <selection activeCell="C6" sqref="C6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27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6">
        <v>14</v>
      </c>
      <c r="B5" s="7">
        <f>21*13+1*14</f>
        <v>287</v>
      </c>
      <c r="C5" s="7">
        <v>54</v>
      </c>
      <c r="D5" s="8">
        <f>C5*100/B5</f>
        <v>18.815331010452962</v>
      </c>
      <c r="E5" s="9">
        <f>100-D5</f>
        <v>81.184668989547035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C92F1-1095-49A3-BAAC-48C2063AC17C}">
  <sheetPr>
    <pageSetUpPr fitToPage="1"/>
  </sheetPr>
  <dimension ref="A1:E13"/>
  <sheetViews>
    <sheetView tabSelected="1" workbookViewId="0">
      <selection activeCell="M10" sqref="L8:M10"/>
    </sheetView>
  </sheetViews>
  <sheetFormatPr defaultColWidth="9.109375" defaultRowHeight="15.6" x14ac:dyDescent="0.3"/>
  <cols>
    <col min="1" max="1" width="20.6640625" style="2" customWidth="1"/>
    <col min="2" max="2" width="24.5546875" style="2" bestFit="1" customWidth="1"/>
    <col min="3" max="3" width="21" style="2" bestFit="1" customWidth="1"/>
    <col min="4" max="4" width="14.44140625" style="2" bestFit="1" customWidth="1"/>
    <col min="5" max="5" width="15.6640625" style="2" bestFit="1" customWidth="1"/>
    <col min="6" max="16384" width="9.109375" style="2"/>
  </cols>
  <sheetData>
    <row r="1" spans="1:5" s="5" customFormat="1" ht="17.399999999999999" x14ac:dyDescent="0.35">
      <c r="A1" s="5" t="s">
        <v>28</v>
      </c>
    </row>
    <row r="2" spans="1:5" ht="16.2" thickBot="1" x14ac:dyDescent="0.35"/>
    <row r="3" spans="1:5" s="15" customFormat="1" ht="18" x14ac:dyDescent="0.35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3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8.600000000000001" thickBot="1" x14ac:dyDescent="0.4">
      <c r="A5" s="16">
        <f>('gennaio 2020'!A5+'febbraio 2020'!A5+'marzo 2020'!A5+'aprile 2020'!A5+'maggio 2020'!A5+'giugno 2020'!A5+'luglio 2020'!A5+'agosto 2020'!A5+'settembre 2020'!A5+'ottobre 2020'!A5+'novembre 2020'!A5+'dicembre 2020'!A5)/12</f>
        <v>12.416666666666666</v>
      </c>
      <c r="B5" s="17">
        <f>('gennaio 2020'!B5+'febbraio 2020'!B5+'marzo 2020'!B5+'aprile 2020'!B5+'maggio 2020'!B5+'giugno 2020'!B5+'luglio 2020'!B5+'agosto 2020'!B5+'settembre 2020'!B5+'ottobre 2020'!B5+'novembre 2020'!B5+'dicembre 2020'!B5)/12</f>
        <v>260.5</v>
      </c>
      <c r="C5" s="17">
        <f>('gennaio 2020'!C5+'febbraio 2020'!C5+'marzo 2020'!C5+'aprile 2020'!C5+'maggio 2020'!C5+'giugno 2020'!C5+'luglio 2020'!C5+'agosto 2020'!C5+'settembre 2020'!C5+'ottobre 2020'!C5+'novembre 2020'!C5+'dicembre 2020'!C5)/12</f>
        <v>40.333333333333336</v>
      </c>
      <c r="D5" s="17">
        <f>('gennaio 2020'!D5+'febbraio 2020'!D5+'marzo 2020'!D5+'aprile 2020'!D5+'maggio 2020'!D5+'giugno 2020'!D5+'luglio 2020'!D5+'agosto 2020'!D5+'settembre 2020'!D5+'ottobre 2020'!D5+'novembre 2020'!D5+'dicembre 2020'!D5)/12</f>
        <v>15.674501588849752</v>
      </c>
      <c r="E5" s="9">
        <f>100-D5</f>
        <v>84.325498411150249</v>
      </c>
    </row>
    <row r="8" spans="1:5" s="1" customFormat="1" ht="13.8" x14ac:dyDescent="0.3">
      <c r="A8" s="1" t="s">
        <v>15</v>
      </c>
    </row>
    <row r="9" spans="1:5" s="1" customFormat="1" ht="13.8" x14ac:dyDescent="0.3">
      <c r="A9" s="1" t="s">
        <v>10</v>
      </c>
    </row>
    <row r="10" spans="1:5" s="1" customFormat="1" ht="13.8" x14ac:dyDescent="0.3">
      <c r="A10" s="1" t="s">
        <v>13</v>
      </c>
    </row>
    <row r="11" spans="1:5" s="1" customFormat="1" ht="13.8" x14ac:dyDescent="0.3">
      <c r="A11" s="1" t="s">
        <v>14</v>
      </c>
    </row>
    <row r="12" spans="1:5" s="1" customFormat="1" ht="13.8" x14ac:dyDescent="0.3">
      <c r="A12" s="1" t="s">
        <v>11</v>
      </c>
    </row>
    <row r="13" spans="1:5" s="1" customFormat="1" ht="13.8" x14ac:dyDescent="0.3">
      <c r="A13" s="1" t="s">
        <v>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2020</vt:lpstr>
      <vt:lpstr>febbraio 2020</vt:lpstr>
      <vt:lpstr>marzo 2020</vt:lpstr>
      <vt:lpstr>aprile 2020</vt:lpstr>
      <vt:lpstr>maggio 2020</vt:lpstr>
      <vt:lpstr>giugno 2020</vt:lpstr>
      <vt:lpstr>luglio 2020</vt:lpstr>
      <vt:lpstr>agosto 2020</vt:lpstr>
      <vt:lpstr>settembre 2020</vt:lpstr>
      <vt:lpstr>ottobre 2020</vt:lpstr>
      <vt:lpstr>novembre 2020</vt:lpstr>
      <vt:lpstr>dicembre 2020</vt:lpstr>
      <vt:lpstr>TOTALE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Laura Nolli</cp:lastModifiedBy>
  <cp:lastPrinted>2024-07-12T08:46:57Z</cp:lastPrinted>
  <dcterms:created xsi:type="dcterms:W3CDTF">2015-12-01T13:55:09Z</dcterms:created>
  <dcterms:modified xsi:type="dcterms:W3CDTF">2024-07-12T08:47:12Z</dcterms:modified>
</cp:coreProperties>
</file>