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.11\aspa\SITO\@ Amministrazione Trasparente\personale\tasso assenze\2021\"/>
    </mc:Choice>
  </mc:AlternateContent>
  <xr:revisionPtr revIDLastSave="0" documentId="13_ncr:1_{19856D1D-9428-4DB8-A950-E9BDC1053F4A}" xr6:coauthVersionLast="47" xr6:coauthVersionMax="47" xr10:uidLastSave="{00000000-0000-0000-0000-000000000000}"/>
  <bookViews>
    <workbookView xWindow="-28920" yWindow="-120" windowWidth="29040" windowHeight="15720" tabRatio="773" firstSheet="1" activeTab="12" xr2:uid="{00000000-000D-0000-FFFF-FFFF00000000}"/>
  </bookViews>
  <sheets>
    <sheet name="gennaio 2021" sheetId="16" r:id="rId1"/>
    <sheet name="febbraio 2021" sheetId="29" r:id="rId2"/>
    <sheet name="marzo 2021" sheetId="30" r:id="rId3"/>
    <sheet name="aprile 2021" sheetId="31" r:id="rId4"/>
    <sheet name="maggio 2021" sheetId="32" r:id="rId5"/>
    <sheet name="giugno 2021" sheetId="33" r:id="rId6"/>
    <sheet name="luglio 2021" sheetId="34" r:id="rId7"/>
    <sheet name="agosto 2021" sheetId="35" r:id="rId8"/>
    <sheet name="settembre 2021" sheetId="36" r:id="rId9"/>
    <sheet name="ottobre 2021" sheetId="37" r:id="rId10"/>
    <sheet name="novembre 2021" sheetId="38" r:id="rId11"/>
    <sheet name="dicembre 2021" sheetId="39" r:id="rId12"/>
    <sheet name="TOTALE 2021" sheetId="4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0" l="1"/>
  <c r="C5" i="40"/>
  <c r="D5" i="40"/>
  <c r="A5" i="40"/>
  <c r="E5" i="40" l="1"/>
  <c r="B5" i="39"/>
  <c r="B5" i="38"/>
  <c r="B5" i="37"/>
  <c r="B5" i="36"/>
  <c r="B5" i="35"/>
  <c r="B5" i="34"/>
  <c r="B5" i="33"/>
  <c r="B5" i="32"/>
  <c r="B5" i="31"/>
  <c r="B5" i="30" l="1"/>
  <c r="B5" i="29"/>
  <c r="B5" i="16"/>
  <c r="D5" i="33" l="1"/>
  <c r="E5" i="33" s="1"/>
  <c r="D5" i="30" l="1"/>
  <c r="E5" i="30" s="1"/>
  <c r="D5" i="29"/>
  <c r="E5" i="29" s="1"/>
  <c r="D5" i="16" l="1"/>
  <c r="E5" i="16" s="1"/>
  <c r="D5" i="38" l="1"/>
  <c r="E5" i="38" s="1"/>
  <c r="D5" i="39"/>
  <c r="E5" i="39" s="1"/>
  <c r="D5" i="37"/>
  <c r="E5" i="37" s="1"/>
  <c r="D5" i="36"/>
  <c r="E5" i="36" s="1"/>
  <c r="D5" i="34"/>
  <c r="E5" i="34" s="1"/>
  <c r="D5" i="35"/>
  <c r="E5" i="35" s="1"/>
  <c r="D5" i="32"/>
  <c r="E5" i="32" s="1"/>
  <c r="D5" i="31"/>
  <c r="E5" i="31" s="1"/>
</calcChain>
</file>

<file path=xl/sharedStrings.xml><?xml version="1.0" encoding="utf-8"?>
<sst xmlns="http://schemas.openxmlformats.org/spreadsheetml/2006/main" count="221" uniqueCount="29">
  <si>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</si>
  <si>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</si>
  <si>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</si>
  <si>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</si>
  <si>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</si>
  <si>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</si>
  <si>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</si>
  <si>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</si>
  <si>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</si>
  <si>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</si>
  <si>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</si>
  <si>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</si>
  <si>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</si>
  <si>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</si>
  <si>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</si>
  <si>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</si>
  <si>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APRILE 2020</t>
  </si>
  <si>
    <t>Art. 21 Legge n. 69 del 18/06/2009 - TASSI ASSENZE E PRESENZE PERSONALE - MAGGIO 2020</t>
  </si>
  <si>
    <t>Art. 21 Legge n. 69 del 18/06/2009 - TASSI ASSENZE E PRESENZE PERSONALE - GENNAIO 2021</t>
  </si>
  <si>
    <t>Art. 21 Legge n. 69 del 18/06/2009 - TASSI ASSENZE E PRESENZE PERSONALE - FEBBRAIO 2021</t>
  </si>
  <si>
    <t>Art. 21 Legge n. 69 del 18/06/2009 - TASSI ASSENZE E PRESENZE PERSONALE - MARZO 2021</t>
  </si>
  <si>
    <t>Art. 21 Legge n. 69 del 18/06/2009 - TASSI ASSENZE E PRESENZE PERSONALE - GIUGNO 2021</t>
  </si>
  <si>
    <t>Art. 21 Legge n. 69 del 18/06/2009 - TASSI ASSENZE E PRESENZE PERSONALE - LUGLIO 2021</t>
  </si>
  <si>
    <t>Art. 21 Legge n. 69 del 18/06/2009 - TASSI ASSENZE E PRESENZE PERSONALE - AGOSTO 2021</t>
  </si>
  <si>
    <t>Art. 21 Legge n. 69 del 18/06/2009 - TASSI ASSENZE E PRESENZE PERSONALE - SETTEMBRE 2021</t>
  </si>
  <si>
    <t>Art. 21 Legge n. 69 del 18/06/2009 - TASSI ASSENZE E PRESENZE PERSONALE - OTTOBRE 2021</t>
  </si>
  <si>
    <t>Art. 21 Legge n. 69 del 18/06/2009 - TASSI ASSENZE E PRESENZE PERSONALE - NOVEMBRE 2021</t>
  </si>
  <si>
    <t>Art. 21 Legge n. 69 del 18/06/2009 - TASSI ASSENZE E PRESENZE PERSONALE - DICEMBRE 2021</t>
  </si>
  <si>
    <t>Art. 21 Legge n. 69 del 18/06/2009 - TASSI ASSENZE E PRESENZE PERSONALE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</si>
</sst>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9" fontId="4" fillId="0" borderId="7" xfId="0" applyNumberFormat="1" applyFont="1" applyBorder="1" applyAlignment="1">
      <alignment horizontal="center"/>
    </xf>
    <xf numFmtId="169" fontId="4" fillId="0" borderId="8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18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14</v>
      </c>
      <c r="B5" s="7">
        <f>13*19+1*11</f>
        <v>258</v>
      </c>
      <c r="C5" s="7">
        <v>34</v>
      </c>
      <c r="D5" s="8">
        <f>C5*100/B5</f>
        <v>13.178294573643411</v>
      </c>
      <c r="E5" s="9">
        <f>100-D5</f>
        <v>86.821705426356587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19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14</v>
      </c>
      <c r="B5" s="7">
        <f>13*20+1*16</f>
        <v>276</v>
      </c>
      <c r="C5" s="7">
        <v>32</v>
      </c>
      <c r="D5" s="8">
        <f>C5*100/B5</f>
        <v>11.594202898550725</v>
      </c>
      <c r="E5" s="9">
        <f>100-D5</f>
        <v>88.405797101449281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20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13</v>
      </c>
      <c r="B5" s="7">
        <f>23*A5</f>
        <v>299</v>
      </c>
      <c r="C5" s="7">
        <v>46</v>
      </c>
      <c r="D5" s="8">
        <f>C5*100/B5</f>
        <v>15.384615384615385</v>
      </c>
      <c r="E5" s="9">
        <f>100-D5</f>
        <v>84.615384615384613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"/>
  <sheetViews>
    <sheetView workbookViewId="0">
      <selection activeCell="D5" sqref="D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16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13</v>
      </c>
      <c r="B5" s="7">
        <f>A5*21</f>
        <v>273</v>
      </c>
      <c r="C5" s="7">
        <v>31</v>
      </c>
      <c r="D5" s="8">
        <f>C5*100/B5</f>
        <v>11.355311355311356</v>
      </c>
      <c r="E5" s="9">
        <f>100-D5</f>
        <v>88.644688644688642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"/>
  <sheetViews>
    <sheetView workbookViewId="0">
      <selection activeCell="C6" sqref="C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17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13</v>
      </c>
      <c r="B5" s="7">
        <f>A5*21</f>
        <v>273</v>
      </c>
      <c r="C5" s="7">
        <v>46</v>
      </c>
      <c r="D5" s="8">
        <f>C5*100/B5</f>
        <v>16.84981684981685</v>
      </c>
      <c r="E5" s="9">
        <f>100-D5</f>
        <v>83.150183150183153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"/>
  <sheetViews>
    <sheetView workbookViewId="0">
      <selection activeCell="B6" sqref="B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21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13</v>
      </c>
      <c r="B5" s="7">
        <f>21*A5</f>
        <v>273</v>
      </c>
      <c r="C5" s="7">
        <v>60</v>
      </c>
      <c r="D5" s="8">
        <f>C5*100/B5</f>
        <v>21.978021978021978</v>
      </c>
      <c r="E5" s="9">
        <f>100-D5</f>
        <v>78.021978021978015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"/>
  <sheetViews>
    <sheetView workbookViewId="0">
      <selection activeCell="A2" sqref="A2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22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15</v>
      </c>
      <c r="B5" s="7">
        <f>13*22+1*12+1*5</f>
        <v>303</v>
      </c>
      <c r="C5" s="7">
        <v>88</v>
      </c>
      <c r="D5" s="8">
        <f>C5*100/B5</f>
        <v>29.042904290429043</v>
      </c>
      <c r="E5" s="9">
        <f>100-D5</f>
        <v>70.95709570957095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"/>
  <sheetViews>
    <sheetView workbookViewId="0">
      <selection activeCell="C6" sqref="C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23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15</v>
      </c>
      <c r="B5" s="7">
        <f>22*A5</f>
        <v>330</v>
      </c>
      <c r="C5" s="7">
        <v>107</v>
      </c>
      <c r="D5" s="8">
        <f>C5*100/B5</f>
        <v>32.424242424242422</v>
      </c>
      <c r="E5" s="9">
        <f>100-D5</f>
        <v>67.575757575757578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3036-2801-4DA2-A196-976A88E6E63A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24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15</v>
      </c>
      <c r="B5" s="7">
        <f>A5*22</f>
        <v>330</v>
      </c>
      <c r="C5" s="7">
        <v>63</v>
      </c>
      <c r="D5" s="8">
        <f>C5*100/B5</f>
        <v>19.09090909090909</v>
      </c>
      <c r="E5" s="9">
        <f>100-D5</f>
        <v>80.909090909090907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2687-58D1-4C0A-A1C2-6023D4A9F098}">
  <sheetPr>
    <pageSetUpPr fitToPage="1"/>
  </sheetPr>
  <dimension ref="A1:E13"/>
  <sheetViews>
    <sheetView workbookViewId="0">
      <selection activeCell="D5" sqref="D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25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14</v>
      </c>
      <c r="B5" s="7">
        <f>13*20+1*17</f>
        <v>277</v>
      </c>
      <c r="C5" s="7">
        <v>66</v>
      </c>
      <c r="D5" s="8">
        <f>C5*100/B5</f>
        <v>23.826714801444044</v>
      </c>
      <c r="E5" s="9">
        <f>100-D5</f>
        <v>76.173285198555959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CAFE-F8BE-4ED4-8E0E-3692F4C60FCC}">
  <sheetPr>
    <pageSetUpPr fitToPage="1"/>
  </sheetPr>
  <dimension ref="A1:E13"/>
  <sheetViews>
    <sheetView workbookViewId="0">
      <selection activeCell="C6" sqref="C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26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15</v>
      </c>
      <c r="B5" s="7">
        <f>14*21+1*12</f>
        <v>306</v>
      </c>
      <c r="C5" s="7">
        <v>55</v>
      </c>
      <c r="D5" s="8">
        <f>C5*100/B5</f>
        <v>17.973856209150327</v>
      </c>
      <c r="E5" s="9">
        <f>100-D5</f>
        <v>82.026143790849673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6A6F-DD03-40C0-A79C-F12346E624AD}">
  <sheetPr>
    <pageSetUpPr fitToPage="1"/>
  </sheetPr>
  <dimension ref="A1:E13"/>
  <sheetViews>
    <sheetView workbookViewId="0">
      <selection activeCell="D22" sqref="D22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27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16</v>
      </c>
      <c r="B5" s="7">
        <f>15*22+1*9</f>
        <v>339</v>
      </c>
      <c r="C5" s="7">
        <v>89</v>
      </c>
      <c r="D5" s="8">
        <f>C5*100/B5</f>
        <v>26.253687315634217</v>
      </c>
      <c r="E5" s="9">
        <f>100-D5</f>
        <v>73.74631268436579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BC97-F64D-4DCE-9165-ACB48354AC02}">
  <sheetPr>
    <pageSetUpPr fitToPage="1"/>
  </sheetPr>
  <dimension ref="A1:E13"/>
  <sheetViews>
    <sheetView tabSelected="1" workbookViewId="0">
      <selection activeCell="N17" sqref="N17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28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16">
        <f>('gennaio 2021'!A5+'febbraio 2021'!A5+'marzo 2021'!A5+'aprile 2021'!A5+'maggio 2021'!A5+'giugno 2021'!A5+'luglio 2021'!A5+'agosto 2021'!A5+'settembre 2021'!A5+'ottobre 2021'!A5+'novembre 2021'!A5+'dicembre 2021'!A5)/12</f>
        <v>14.166666666666666</v>
      </c>
      <c r="B5" s="17">
        <f>('gennaio 2021'!B5+'febbraio 2021'!B5+'marzo 2021'!B5+'aprile 2021'!B5+'maggio 2021'!B5+'giugno 2021'!B5+'luglio 2021'!B5+'agosto 2021'!B5+'settembre 2021'!B5+'ottobre 2021'!B5+'novembre 2021'!B5+'dicembre 2021'!B5)/12</f>
        <v>294.75</v>
      </c>
      <c r="C5" s="17">
        <f>('gennaio 2021'!C5+'febbraio 2021'!C5+'marzo 2021'!C5+'aprile 2021'!C5+'maggio 2021'!C5+'giugno 2021'!C5+'luglio 2021'!C5+'agosto 2021'!C5+'settembre 2021'!C5+'ottobre 2021'!C5+'novembre 2021'!C5+'dicembre 2021'!C5)/12</f>
        <v>59.75</v>
      </c>
      <c r="D5" s="17">
        <f>('gennaio 2021'!D5+'febbraio 2021'!D5+'marzo 2021'!D5+'aprile 2021'!D5+'maggio 2021'!D5+'giugno 2021'!D5+'luglio 2021'!D5+'agosto 2021'!D5+'settembre 2021'!D5+'ottobre 2021'!D5+'novembre 2021'!D5+'dicembre 2021'!D5)/12</f>
        <v>19.912714764314071</v>
      </c>
      <c r="E5" s="9">
        <f>100-D5</f>
        <v>80.087285235685925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2021</vt:lpstr>
      <vt:lpstr>febbraio 2021</vt:lpstr>
      <vt:lpstr>marzo 2021</vt:lpstr>
      <vt:lpstr>aprile 2021</vt:lpstr>
      <vt:lpstr>maggio 2021</vt:lpstr>
      <vt:lpstr>giugno 2021</vt:lpstr>
      <vt:lpstr>luglio 2021</vt:lpstr>
      <vt:lpstr>agosto 2021</vt:lpstr>
      <vt:lpstr>settembre 2021</vt:lpstr>
      <vt:lpstr>ottobre 2021</vt:lpstr>
      <vt:lpstr>novembre 2021</vt:lpstr>
      <vt:lpstr>dicembre 2021</vt:lpstr>
      <vt:lpstr>TOTALE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Laura Nolli</cp:lastModifiedBy>
  <cp:lastPrinted>2017-03-15T10:42:51Z</cp:lastPrinted>
  <dcterms:created xsi:type="dcterms:W3CDTF">2015-12-01T13:55:09Z</dcterms:created>
  <dcterms:modified xsi:type="dcterms:W3CDTF">2024-07-12T08:41:54Z</dcterms:modified>
</cp:coreProperties>
</file>